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280" windowHeight="8700" activeTab="0"/>
  </bookViews>
  <sheets>
    <sheet name="Phụ lục báo cáo 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<sst xmlns="http://schemas.openxmlformats.org/spreadsheetml/2006/main" count="58" uniqueCount="55">
  <si>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TT</t>
  </si>
  <si>
    <t>Đã thi hành được</t>
  </si>
  <si>
    <t>Ghi chú</t>
  </si>
  <si>
    <t>Việc</t>
  </si>
  <si>
    <t>Tiền</t>
  </si>
  <si>
    <t>Năm trước chuyển sang</t>
  </si>
  <si>
    <t>Mới thụ lý</t>
  </si>
  <si>
    <t>Đơn vị</t>
  </si>
  <si>
    <t>PHỤ LỤC</t>
  </si>
  <si>
    <t>Tổng việc</t>
  </si>
  <si>
    <t>Trong đó</t>
  </si>
  <si>
    <t>Tổng tiền</t>
  </si>
  <si>
    <t>Số việc, giá trị phải thi hành của người phải THA đang chấp hành hình phạt tù tại TG, TTG</t>
  </si>
  <si>
    <t>(1)</t>
  </si>
  <si>
    <t>(3)</t>
  </si>
  <si>
    <t>(4)</t>
  </si>
  <si>
    <t>(6)</t>
  </si>
  <si>
    <t>(7)</t>
  </si>
  <si>
    <t>(8)</t>
  </si>
  <si>
    <t>(9)</t>
  </si>
  <si>
    <t>(2)=(3)+(4)</t>
  </si>
  <si>
    <t>(5)=(6)+(7)</t>
  </si>
  <si>
    <t>Độc lập - Tự do - Hạnh phúc</t>
  </si>
  <si>
    <t xml:space="preserve">THỐNG KÊ PHẦN TRÁCH NHIỆM DÂN SỰ CỦA NGƯỜI PHẢI THI HÀNH ÁN </t>
  </si>
  <si>
    <t>CỤC THI HÀNH ÁN DÂN SỰ THÀNH PHỐ HẢI PHÒNG</t>
  </si>
  <si>
    <t>Đơn vị: việc; 1.000 đồng</t>
  </si>
  <si>
    <t>I</t>
  </si>
  <si>
    <t>II</t>
  </si>
  <si>
    <t>Tổng</t>
  </si>
  <si>
    <t>TỔNG CỤC THI HÀNH ÁN DÂN SỰ</t>
  </si>
  <si>
    <t>H.An Dương</t>
  </si>
  <si>
    <t>H.An Lão</t>
  </si>
  <si>
    <t xml:space="preserve"> .Đồ Sơn</t>
  </si>
  <si>
    <t>H.Bạch Long Vĩ</t>
  </si>
  <si>
    <t>Q.Lê Chân</t>
  </si>
  <si>
    <t>Q.Hải An</t>
  </si>
  <si>
    <t>Q.Hồng Bàng</t>
  </si>
  <si>
    <t>Q.Kiến An</t>
  </si>
  <si>
    <t>H.Kiến Thụy</t>
  </si>
  <si>
    <t>Q.Ngô Quyền</t>
  </si>
  <si>
    <t>H.Cát Hải</t>
  </si>
  <si>
    <t>H.Tiên Lãng</t>
  </si>
  <si>
    <t>H.Thủy Nguyên</t>
  </si>
  <si>
    <t>H.Vĩnh Bảo</t>
  </si>
  <si>
    <t>Q.Dương Kinh</t>
  </si>
  <si>
    <t>Cục THADS</t>
  </si>
  <si>
    <t>Chi cục THADS</t>
  </si>
  <si>
    <r>
      <t xml:space="preserve">CỘNG HÒA XÃ HỘI CHỦ NGHĨA VIỆT NAM
</t>
    </r>
    <r>
      <rPr>
        <u val="single"/>
        <sz val="11"/>
        <rFont val="Times New Roman"/>
        <family val="1"/>
      </rPr>
      <t>Độc  lập - Tự do - Hạnh phúc</t>
    </r>
  </si>
  <si>
    <t>Người lập biểu</t>
  </si>
  <si>
    <t>Trần Thị Minh</t>
  </si>
  <si>
    <t>(từ ngày 01/10/2016 đến ngày 31/7/2017)</t>
  </si>
  <si>
    <t xml:space="preserve"> ĐANG CHẤP HÀNH HÌNH PHẠT TÙ TẠI TRẠI GIAM, TRẠI TẠM GIAM 10 THÁNG NĂM 2017</t>
  </si>
  <si>
    <t>Hải Phòng, ngày 04 tháng 8 năm 2017</t>
  </si>
  <si>
    <t>KT. CỤC TRƯỞNG
PHÓ CỤC TRƯỞNG</t>
  </si>
  <si>
    <t>Nguyễn Thị Mai Hoa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</si>
</sst>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#,##0;[Red]#,##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58" applyFont="1" applyBorder="1" applyAlignment="1">
      <alignment horizontal="center" vertical="top" wrapText="1"/>
      <protection/>
    </xf>
    <xf numFmtId="0" fontId="18" fillId="0" borderId="0" xfId="58" applyFont="1" applyAlignment="1">
      <alignment horizontal="center" vertical="top" wrapText="1"/>
      <protection/>
    </xf>
    <xf numFmtId="0" fontId="19" fillId="0" borderId="0" xfId="58" applyFont="1">
      <alignment/>
      <protection/>
    </xf>
    <xf numFmtId="0" fontId="21" fillId="0" borderId="0" xfId="58" applyFont="1" applyAlignment="1">
      <alignment horizontal="center" vertical="top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center" vertical="center"/>
      <protection/>
    </xf>
    <xf numFmtId="49" fontId="24" fillId="0" borderId="10" xfId="58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0" xfId="58" applyFont="1" applyAlignment="1">
      <alignment vertical="top" wrapText="1"/>
      <protection/>
    </xf>
    <xf numFmtId="0" fontId="28" fillId="24" borderId="10" xfId="57" applyFont="1" applyFill="1" applyBorder="1" applyAlignment="1">
      <alignment horizontal="left"/>
      <protection/>
    </xf>
    <xf numFmtId="0" fontId="28" fillId="24" borderId="11" xfId="57" applyFont="1" applyFill="1" applyBorder="1" applyAlignment="1">
      <alignment horizontal="left"/>
      <protection/>
    </xf>
    <xf numFmtId="0" fontId="29" fillId="24" borderId="10" xfId="57" applyFont="1" applyFill="1" applyBorder="1" applyAlignment="1">
      <alignment horizontal="left"/>
      <protection/>
    </xf>
    <xf numFmtId="39" fontId="0" fillId="0" borderId="10" xfId="58" applyNumberFormat="1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/>
      <protection/>
    </xf>
    <xf numFmtId="3" fontId="0" fillId="24" borderId="10" xfId="58" applyNumberFormat="1" applyFont="1" applyFill="1" applyBorder="1" applyAlignment="1">
      <alignment vertical="center" wrapText="1"/>
      <protection/>
    </xf>
    <xf numFmtId="0" fontId="0" fillId="24" borderId="0" xfId="0" applyFill="1" applyAlignment="1">
      <alignment/>
    </xf>
    <xf numFmtId="0" fontId="18" fillId="0" borderId="0" xfId="0" applyFont="1" applyAlignment="1">
      <alignment horizontal="center"/>
    </xf>
    <xf numFmtId="0" fontId="26" fillId="0" borderId="12" xfId="58" applyFont="1" applyBorder="1" applyAlignment="1">
      <alignment horizontal="right"/>
      <protection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41" applyNumberFormat="1" applyFont="1" applyFill="1" applyBorder="1" applyAlignment="1">
      <alignment horizontal="right" vertical="center" shrinkToFit="1"/>
    </xf>
    <xf numFmtId="3" fontId="31" fillId="0" borderId="10" xfId="0" applyNumberFormat="1" applyFont="1" applyBorder="1" applyAlignment="1">
      <alignment horizontal="right" vertical="center" shrinkToFit="1"/>
    </xf>
    <xf numFmtId="3" fontId="29" fillId="0" borderId="10" xfId="41" applyNumberFormat="1" applyFont="1" applyBorder="1" applyAlignment="1">
      <alignment horizontal="right" vertical="center" shrinkToFit="1"/>
    </xf>
    <xf numFmtId="3" fontId="29" fillId="0" borderId="10" xfId="58" applyNumberFormat="1" applyFont="1" applyBorder="1" applyAlignment="1">
      <alignment horizontal="right" vertical="center" wrapText="1"/>
      <protection/>
    </xf>
    <xf numFmtId="0" fontId="29" fillId="0" borderId="10" xfId="0" applyFont="1" applyBorder="1" applyAlignment="1">
      <alignment horizontal="right" vertical="center" wrapText="1"/>
    </xf>
    <xf numFmtId="3" fontId="29" fillId="0" borderId="10" xfId="58" applyNumberFormat="1" applyFont="1" applyFill="1" applyBorder="1" applyAlignment="1">
      <alignment horizontal="right" vertical="center" wrapText="1"/>
      <protection/>
    </xf>
    <xf numFmtId="188" fontId="29" fillId="0" borderId="10" xfId="41" applyNumberFormat="1" applyFont="1" applyBorder="1" applyAlignment="1">
      <alignment horizontal="right" vertical="center"/>
    </xf>
    <xf numFmtId="3" fontId="29" fillId="0" borderId="10" xfId="58" applyNumberFormat="1" applyFont="1" applyBorder="1" applyAlignment="1">
      <alignment horizontal="right" vertical="center"/>
      <protection/>
    </xf>
    <xf numFmtId="3" fontId="29" fillId="0" borderId="10" xfId="58" applyNumberFormat="1" applyFont="1" applyFill="1" applyBorder="1" applyAlignment="1">
      <alignment horizontal="right" vertical="center"/>
      <protection/>
    </xf>
    <xf numFmtId="3" fontId="29" fillId="0" borderId="10" xfId="0" applyNumberFormat="1" applyFont="1" applyBorder="1" applyAlignment="1">
      <alignment horizontal="right"/>
    </xf>
    <xf numFmtId="0" fontId="29" fillId="25" borderId="10" xfId="57" applyFont="1" applyFill="1" applyBorder="1" applyAlignment="1">
      <alignment horizontal="left"/>
      <protection/>
    </xf>
    <xf numFmtId="0" fontId="29" fillId="25" borderId="10" xfId="0" applyFont="1" applyFill="1" applyBorder="1" applyAlignment="1">
      <alignment horizontal="right" vertical="center" wrapText="1"/>
    </xf>
    <xf numFmtId="3" fontId="29" fillId="25" borderId="10" xfId="41" applyNumberFormat="1" applyFont="1" applyFill="1" applyBorder="1" applyAlignment="1">
      <alignment horizontal="right" vertical="center" shrinkToFit="1"/>
    </xf>
    <xf numFmtId="189" fontId="29" fillId="25" borderId="10" xfId="41" applyNumberFormat="1" applyFont="1" applyFill="1" applyBorder="1" applyAlignment="1">
      <alignment horizontal="right" vertical="center" shrinkToFit="1"/>
    </xf>
    <xf numFmtId="3" fontId="0" fillId="25" borderId="10" xfId="58" applyNumberFormat="1" applyFont="1" applyFill="1" applyBorder="1" applyAlignment="1">
      <alignment vertical="center" wrapText="1"/>
      <protection/>
    </xf>
    <xf numFmtId="0" fontId="0" fillId="25" borderId="0" xfId="0" applyFill="1" applyAlignment="1">
      <alignment/>
    </xf>
    <xf numFmtId="3" fontId="29" fillId="25" borderId="10" xfId="58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center" vertical="top" wrapText="1"/>
      <protection/>
    </xf>
    <xf numFmtId="0" fontId="19" fillId="0" borderId="0" xfId="0" applyFont="1" applyAlignment="1">
      <alignment horizontal="center" vertical="top" wrapText="1"/>
    </xf>
    <xf numFmtId="0" fontId="19" fillId="0" borderId="0" xfId="58" applyFont="1" applyBorder="1" applyAlignment="1">
      <alignment horizontal="center" vertical="top" wrapText="1"/>
      <protection/>
    </xf>
    <xf numFmtId="0" fontId="19" fillId="0" borderId="0" xfId="58" applyFont="1" applyAlignment="1">
      <alignment horizontal="center" vertical="top" wrapText="1"/>
      <protection/>
    </xf>
    <xf numFmtId="0" fontId="22" fillId="0" borderId="0" xfId="58" applyFont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58" applyFont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 horizontal="center" vertical="top"/>
      <protection/>
    </xf>
    <xf numFmtId="0" fontId="25" fillId="0" borderId="0" xfId="58" applyFont="1" applyAlignment="1">
      <alignment horizontal="center" vertical="top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TK tu 11 den 19 (ban phat hanh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180975</xdr:rowOff>
    </xdr:from>
    <xdr:to>
      <xdr:col>4</xdr:col>
      <xdr:colOff>666750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066800" y="381000"/>
          <a:ext cx="275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638175</xdr:colOff>
      <xdr:row>1</xdr:row>
      <xdr:rowOff>190500</xdr:rowOff>
    </xdr:from>
    <xdr:to>
      <xdr:col>10</xdr:col>
      <xdr:colOff>28575</xdr:colOff>
      <xdr:row>1</xdr:row>
      <xdr:rowOff>190500</xdr:rowOff>
    </xdr:to>
    <xdr:sp>
      <xdr:nvSpPr>
        <xdr:cNvPr id="2" name="Line 1"/>
        <xdr:cNvSpPr>
          <a:spLocks/>
        </xdr:cNvSpPr>
      </xdr:nvSpPr>
      <xdr:spPr>
        <a:xfrm>
          <a:off x="7400925" y="3905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15" zoomScaleNormal="115" zoomScalePageLayoutView="0" workbookViewId="0" topLeftCell="A18">
      <selection activeCell="A13" sqref="A13:IV30"/>
    </sheetView>
  </sheetViews>
  <sheetFormatPr defaultColWidth="9.00390625" defaultRowHeight="15.75"/>
  <cols>
    <col min="1" max="1" width="5.375" style="0" customWidth="1"/>
    <col min="2" max="2" width="14.50390625" style="0" customWidth="1"/>
    <col min="3" max="5" width="10.75390625" style="0" customWidth="1"/>
    <col min="6" max="6" width="14.125" style="0" customWidth="1"/>
    <col min="7" max="8" width="11.25390625" style="0" customWidth="1"/>
    <col min="9" max="9" width="10.875" style="0" customWidth="1"/>
    <col min="10" max="10" width="12.375" style="0" bestFit="1" customWidth="1"/>
    <col min="11" max="11" width="15.625" style="0" customWidth="1"/>
  </cols>
  <sheetData>
    <row r="1" spans="1:11" ht="15.75" customHeight="1">
      <c r="A1" s="44" t="s">
        <v>29</v>
      </c>
      <c r="B1" s="44"/>
      <c r="C1" s="44"/>
      <c r="D1" s="44"/>
      <c r="E1" s="44"/>
      <c r="F1" s="44"/>
      <c r="G1" s="10"/>
      <c r="H1" s="45" t="s">
        <v>47</v>
      </c>
      <c r="I1" s="45"/>
      <c r="J1" s="45"/>
      <c r="K1" s="45"/>
    </row>
    <row r="2" spans="1:11" ht="22.5" customHeight="1">
      <c r="A2" s="42" t="s">
        <v>24</v>
      </c>
      <c r="B2" s="43"/>
      <c r="C2" s="43"/>
      <c r="D2" s="43"/>
      <c r="E2" s="43"/>
      <c r="F2" s="43"/>
      <c r="G2" s="10"/>
      <c r="H2" s="46" t="s">
        <v>22</v>
      </c>
      <c r="I2" s="46"/>
      <c r="J2" s="46"/>
      <c r="K2" s="46"/>
    </row>
    <row r="3" spans="1:11" ht="15.75">
      <c r="A3" s="1"/>
      <c r="B3" s="1"/>
      <c r="C3" s="1"/>
      <c r="D3" s="1"/>
      <c r="E3" s="1"/>
      <c r="F3" s="2"/>
      <c r="G3" s="2"/>
      <c r="H3" s="2"/>
      <c r="I3" s="2"/>
      <c r="J3" s="2"/>
      <c r="K3" s="3"/>
    </row>
    <row r="4" spans="1:11" ht="18.75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7.25" customHeight="1">
      <c r="A8" s="3"/>
      <c r="B8" s="4"/>
      <c r="C8" s="4"/>
      <c r="D8" s="4"/>
      <c r="E8" s="4"/>
      <c r="F8" s="4"/>
      <c r="G8" s="4"/>
      <c r="H8" s="4"/>
      <c r="I8" s="4"/>
      <c r="J8" s="21" t="s">
        <v>25</v>
      </c>
      <c r="K8" s="3"/>
    </row>
    <row r="9" spans="1:11" ht="31.5" customHeight="1">
      <c r="A9" s="60" t="s">
        <v>0</v>
      </c>
      <c r="B9" s="41" t="s">
        <v>7</v>
      </c>
      <c r="C9" s="41" t="s">
        <v>12</v>
      </c>
      <c r="D9" s="41"/>
      <c r="E9" s="41"/>
      <c r="F9" s="41"/>
      <c r="G9" s="41"/>
      <c r="H9" s="41"/>
      <c r="I9" s="41" t="s">
        <v>1</v>
      </c>
      <c r="J9" s="41"/>
      <c r="K9" s="56" t="s">
        <v>2</v>
      </c>
    </row>
    <row r="10" spans="1:11" ht="15.75">
      <c r="A10" s="60"/>
      <c r="B10" s="41"/>
      <c r="C10" s="41" t="s">
        <v>9</v>
      </c>
      <c r="D10" s="59" t="s">
        <v>10</v>
      </c>
      <c r="E10" s="59"/>
      <c r="F10" s="41" t="s">
        <v>11</v>
      </c>
      <c r="G10" s="59" t="s">
        <v>10</v>
      </c>
      <c r="H10" s="59"/>
      <c r="I10" s="41" t="s">
        <v>3</v>
      </c>
      <c r="J10" s="41" t="s">
        <v>4</v>
      </c>
      <c r="K10" s="57"/>
    </row>
    <row r="11" spans="1:11" ht="57" customHeight="1">
      <c r="A11" s="60"/>
      <c r="B11" s="41"/>
      <c r="C11" s="41"/>
      <c r="D11" s="5" t="s">
        <v>5</v>
      </c>
      <c r="E11" s="5" t="s">
        <v>6</v>
      </c>
      <c r="F11" s="41"/>
      <c r="G11" s="5" t="s">
        <v>5</v>
      </c>
      <c r="H11" s="5" t="s">
        <v>6</v>
      </c>
      <c r="I11" s="41"/>
      <c r="J11" s="41"/>
      <c r="K11" s="58"/>
    </row>
    <row r="12" spans="1:11" ht="14.25" customHeight="1">
      <c r="A12" s="7"/>
      <c r="B12" s="8" t="s">
        <v>13</v>
      </c>
      <c r="C12" s="8" t="s">
        <v>20</v>
      </c>
      <c r="D12" s="8" t="s">
        <v>14</v>
      </c>
      <c r="E12" s="8" t="s">
        <v>15</v>
      </c>
      <c r="F12" s="8" t="s">
        <v>21</v>
      </c>
      <c r="G12" s="8" t="s">
        <v>16</v>
      </c>
      <c r="H12" s="8" t="s">
        <v>17</v>
      </c>
      <c r="I12" s="8" t="s">
        <v>18</v>
      </c>
      <c r="J12" s="8" t="s">
        <v>19</v>
      </c>
      <c r="K12" s="6"/>
    </row>
    <row r="13" spans="1:11" ht="21" customHeight="1">
      <c r="A13" s="11" t="s">
        <v>26</v>
      </c>
      <c r="B13" s="11" t="s">
        <v>45</v>
      </c>
      <c r="C13" s="22">
        <f>D13+E13</f>
        <v>164</v>
      </c>
      <c r="D13" s="23">
        <v>35</v>
      </c>
      <c r="E13" s="24">
        <v>129</v>
      </c>
      <c r="F13" s="24">
        <f>G13+H13</f>
        <v>21791750</v>
      </c>
      <c r="G13" s="23">
        <v>8236534</v>
      </c>
      <c r="H13" s="25">
        <v>13555216</v>
      </c>
      <c r="I13" s="25">
        <v>68</v>
      </c>
      <c r="J13" s="25">
        <v>11236578</v>
      </c>
      <c r="K13" s="16"/>
    </row>
    <row r="14" spans="1:11" ht="21" customHeight="1">
      <c r="A14" s="12" t="s">
        <v>27</v>
      </c>
      <c r="B14" s="11" t="s">
        <v>46</v>
      </c>
      <c r="C14" s="26">
        <f>SUM(C15:C29)</f>
        <v>2145</v>
      </c>
      <c r="D14" s="26">
        <f aca="true" t="shared" si="0" ref="D14:J14">SUM(D15:D29)</f>
        <v>1304</v>
      </c>
      <c r="E14" s="26">
        <f t="shared" si="0"/>
        <v>841</v>
      </c>
      <c r="F14" s="26">
        <f t="shared" si="0"/>
        <v>31550887</v>
      </c>
      <c r="G14" s="26">
        <f t="shared" si="0"/>
        <v>19816362</v>
      </c>
      <c r="H14" s="26">
        <f t="shared" si="0"/>
        <v>11734525</v>
      </c>
      <c r="I14" s="26">
        <f t="shared" si="0"/>
        <v>522</v>
      </c>
      <c r="J14" s="26">
        <f t="shared" si="0"/>
        <v>1392284</v>
      </c>
      <c r="K14" s="16"/>
    </row>
    <row r="15" spans="1:11" ht="21" customHeight="1">
      <c r="A15" s="13">
        <v>1</v>
      </c>
      <c r="B15" s="13" t="s">
        <v>30</v>
      </c>
      <c r="C15" s="27">
        <v>47</v>
      </c>
      <c r="D15" s="23">
        <v>42</v>
      </c>
      <c r="E15" s="24">
        <v>5</v>
      </c>
      <c r="F15" s="24">
        <v>1291056</v>
      </c>
      <c r="G15" s="23">
        <v>1281326</v>
      </c>
      <c r="H15" s="25">
        <v>9730</v>
      </c>
      <c r="I15" s="25">
        <v>0</v>
      </c>
      <c r="J15" s="25">
        <v>0</v>
      </c>
      <c r="K15" s="16"/>
    </row>
    <row r="16" spans="1:11" ht="21" customHeight="1">
      <c r="A16" s="13">
        <v>2</v>
      </c>
      <c r="B16" s="13" t="s">
        <v>31</v>
      </c>
      <c r="C16" s="22">
        <f>D16+E16</f>
        <v>36</v>
      </c>
      <c r="D16" s="23">
        <f>12+22</f>
        <v>34</v>
      </c>
      <c r="E16" s="24">
        <v>2</v>
      </c>
      <c r="F16" s="24">
        <f>G16+H16</f>
        <v>1384438</v>
      </c>
      <c r="G16" s="23">
        <f>1012792+26825+289621</f>
        <v>1329238</v>
      </c>
      <c r="H16" s="25">
        <f>50000+5200</f>
        <v>55200</v>
      </c>
      <c r="I16" s="25"/>
      <c r="J16" s="25">
        <v>113070</v>
      </c>
      <c r="K16" s="16"/>
    </row>
    <row r="17" spans="1:11" ht="21" customHeight="1">
      <c r="A17" s="13">
        <v>3</v>
      </c>
      <c r="B17" s="13" t="s">
        <v>32</v>
      </c>
      <c r="C17" s="27">
        <v>50</v>
      </c>
      <c r="D17" s="23">
        <v>30</v>
      </c>
      <c r="E17" s="25">
        <v>20</v>
      </c>
      <c r="F17" s="25">
        <f>SUM(G17:H17)</f>
        <v>567007</v>
      </c>
      <c r="G17" s="23">
        <v>485000</v>
      </c>
      <c r="H17" s="25">
        <v>82007</v>
      </c>
      <c r="I17" s="25">
        <v>20</v>
      </c>
      <c r="J17" s="25">
        <v>27360</v>
      </c>
      <c r="K17" s="16"/>
    </row>
    <row r="18" spans="1:11" ht="21" customHeight="1">
      <c r="A18" s="13">
        <v>4</v>
      </c>
      <c r="B18" s="13" t="s">
        <v>33</v>
      </c>
      <c r="C18" s="26">
        <f>SUM(D18,E18)</f>
        <v>0</v>
      </c>
      <c r="D18" s="28"/>
      <c r="E18" s="28"/>
      <c r="F18" s="26">
        <f>SUM(G18,H18)</f>
        <v>0</v>
      </c>
      <c r="G18" s="28"/>
      <c r="H18" s="28"/>
      <c r="I18" s="28"/>
      <c r="J18" s="28"/>
      <c r="K18" s="16"/>
    </row>
    <row r="19" spans="1:11" ht="21" customHeight="1">
      <c r="A19" s="13">
        <v>5</v>
      </c>
      <c r="B19" s="13" t="s">
        <v>34</v>
      </c>
      <c r="C19" s="29">
        <f>D19+E19</f>
        <v>817</v>
      </c>
      <c r="D19" s="29">
        <v>421</v>
      </c>
      <c r="E19" s="29">
        <v>396</v>
      </c>
      <c r="F19" s="29">
        <f>G19+H19</f>
        <v>17412812</v>
      </c>
      <c r="G19" s="29">
        <v>8968555</v>
      </c>
      <c r="H19" s="29">
        <v>8444257</v>
      </c>
      <c r="I19" s="29">
        <v>195</v>
      </c>
      <c r="J19" s="29">
        <v>399979</v>
      </c>
      <c r="K19" s="14"/>
    </row>
    <row r="20" spans="1:11" ht="21" customHeight="1">
      <c r="A20" s="13">
        <v>6</v>
      </c>
      <c r="B20" s="13" t="s">
        <v>35</v>
      </c>
      <c r="C20" s="22">
        <f>D20+E20</f>
        <v>135</v>
      </c>
      <c r="D20" s="23">
        <v>105</v>
      </c>
      <c r="E20" s="24">
        <v>30</v>
      </c>
      <c r="F20" s="24">
        <f>G20+H20</f>
        <v>1778233</v>
      </c>
      <c r="G20" s="23">
        <v>1181651</v>
      </c>
      <c r="H20" s="25">
        <v>596582</v>
      </c>
      <c r="I20" s="25">
        <v>21</v>
      </c>
      <c r="J20" s="25">
        <v>43259</v>
      </c>
      <c r="K20" s="16"/>
    </row>
    <row r="21" spans="1:11" s="19" customFormat="1" ht="21" customHeight="1">
      <c r="A21" s="13">
        <v>7</v>
      </c>
      <c r="B21" s="13" t="s">
        <v>36</v>
      </c>
      <c r="C21" s="27">
        <v>118</v>
      </c>
      <c r="D21" s="23">
        <v>45</v>
      </c>
      <c r="E21" s="25">
        <f>C21-D21</f>
        <v>73</v>
      </c>
      <c r="F21" s="25">
        <v>1119992</v>
      </c>
      <c r="G21" s="23">
        <v>653987</v>
      </c>
      <c r="H21" s="25">
        <f>F21-G21</f>
        <v>466005</v>
      </c>
      <c r="I21" s="25">
        <v>56</v>
      </c>
      <c r="J21" s="25">
        <v>183583</v>
      </c>
      <c r="K21" s="18"/>
    </row>
    <row r="22" spans="1:11" ht="21" customHeight="1">
      <c r="A22" s="13">
        <v>8</v>
      </c>
      <c r="B22" s="13" t="s">
        <v>37</v>
      </c>
      <c r="C22" s="27">
        <v>87</v>
      </c>
      <c r="D22" s="23">
        <v>43</v>
      </c>
      <c r="E22" s="24">
        <v>44</v>
      </c>
      <c r="F22" s="24">
        <v>851389</v>
      </c>
      <c r="G22" s="23">
        <v>675169</v>
      </c>
      <c r="H22" s="25">
        <v>176220</v>
      </c>
      <c r="I22" s="25">
        <v>30</v>
      </c>
      <c r="J22" s="25">
        <v>151424</v>
      </c>
      <c r="K22" s="16"/>
    </row>
    <row r="23" spans="1:11" s="38" customFormat="1" ht="21" customHeight="1">
      <c r="A23" s="33">
        <v>9</v>
      </c>
      <c r="B23" s="33" t="s">
        <v>38</v>
      </c>
      <c r="C23" s="34">
        <v>31</v>
      </c>
      <c r="D23" s="35">
        <v>11</v>
      </c>
      <c r="E23" s="35">
        <v>20</v>
      </c>
      <c r="F23" s="36">
        <v>312000</v>
      </c>
      <c r="G23" s="35">
        <v>98000</v>
      </c>
      <c r="H23" s="35">
        <f>F23-G23</f>
        <v>214000</v>
      </c>
      <c r="I23" s="35">
        <v>2</v>
      </c>
      <c r="J23" s="35">
        <v>31000</v>
      </c>
      <c r="K23" s="37"/>
    </row>
    <row r="24" spans="1:11" s="38" customFormat="1" ht="21" customHeight="1">
      <c r="A24" s="33">
        <v>10</v>
      </c>
      <c r="B24" s="33" t="s">
        <v>39</v>
      </c>
      <c r="C24" s="39">
        <f>SUM(D24,E24)</f>
        <v>0</v>
      </c>
      <c r="D24" s="39"/>
      <c r="E24" s="39"/>
      <c r="F24" s="39">
        <f>SUM(G24,H24)</f>
        <v>0</v>
      </c>
      <c r="G24" s="39"/>
      <c r="H24" s="39"/>
      <c r="I24" s="39"/>
      <c r="J24" s="39"/>
      <c r="K24" s="37"/>
    </row>
    <row r="25" spans="1:11" ht="21" customHeight="1">
      <c r="A25" s="13">
        <v>11</v>
      </c>
      <c r="B25" s="13" t="s">
        <v>40</v>
      </c>
      <c r="C25" s="22">
        <f>D25+E25</f>
        <v>35</v>
      </c>
      <c r="D25" s="23">
        <v>13</v>
      </c>
      <c r="E25" s="25">
        <v>22</v>
      </c>
      <c r="F25" s="25">
        <f>G25+H25</f>
        <v>137260</v>
      </c>
      <c r="G25" s="23">
        <v>97934</v>
      </c>
      <c r="H25" s="25">
        <v>39326</v>
      </c>
      <c r="I25" s="25">
        <v>16</v>
      </c>
      <c r="J25" s="25">
        <v>19101</v>
      </c>
      <c r="K25" s="16"/>
    </row>
    <row r="26" spans="1:11" ht="21" customHeight="1">
      <c r="A26" s="13">
        <v>12</v>
      </c>
      <c r="B26" s="13" t="s">
        <v>41</v>
      </c>
      <c r="C26" s="22">
        <f>D26+E26</f>
        <v>58</v>
      </c>
      <c r="D26" s="23">
        <v>43</v>
      </c>
      <c r="E26" s="24">
        <v>15</v>
      </c>
      <c r="F26" s="24">
        <f>G26+H26</f>
        <v>847308</v>
      </c>
      <c r="G26" s="23">
        <v>722308</v>
      </c>
      <c r="H26" s="25">
        <v>125000</v>
      </c>
      <c r="I26" s="25">
        <v>14</v>
      </c>
      <c r="J26" s="25">
        <v>101320</v>
      </c>
      <c r="K26" s="14"/>
    </row>
    <row r="27" spans="1:11" ht="21" customHeight="1">
      <c r="A27" s="13">
        <v>13</v>
      </c>
      <c r="B27" s="13" t="s">
        <v>42</v>
      </c>
      <c r="C27" s="22">
        <f>D27+E27</f>
        <v>657</v>
      </c>
      <c r="D27" s="23">
        <v>473</v>
      </c>
      <c r="E27" s="25">
        <v>184</v>
      </c>
      <c r="F27" s="25">
        <f>G27+H27</f>
        <v>4956063</v>
      </c>
      <c r="G27" s="23">
        <v>3473858</v>
      </c>
      <c r="H27" s="25">
        <v>1482205</v>
      </c>
      <c r="I27" s="25">
        <v>144</v>
      </c>
      <c r="J27" s="25">
        <v>277056</v>
      </c>
      <c r="K27" s="15"/>
    </row>
    <row r="28" spans="1:11" ht="21" customHeight="1">
      <c r="A28" s="13">
        <v>14</v>
      </c>
      <c r="B28" s="13" t="s">
        <v>43</v>
      </c>
      <c r="C28" s="27">
        <v>44</v>
      </c>
      <c r="D28" s="23">
        <v>19</v>
      </c>
      <c r="E28" s="25">
        <v>25</v>
      </c>
      <c r="F28" s="25">
        <v>662936</v>
      </c>
      <c r="G28" s="23">
        <v>647136</v>
      </c>
      <c r="H28" s="25">
        <v>15800</v>
      </c>
      <c r="I28" s="25">
        <v>21</v>
      </c>
      <c r="J28" s="25">
        <v>27032</v>
      </c>
      <c r="K28" s="15"/>
    </row>
    <row r="29" spans="1:11" ht="21" customHeight="1">
      <c r="A29" s="13">
        <v>15</v>
      </c>
      <c r="B29" s="13" t="s">
        <v>44</v>
      </c>
      <c r="C29" s="26">
        <f>SUM(D29,E29)</f>
        <v>30</v>
      </c>
      <c r="D29" s="30">
        <f>1+9+10+5</f>
        <v>25</v>
      </c>
      <c r="E29" s="30">
        <v>5</v>
      </c>
      <c r="F29" s="26">
        <f>SUM(G29,H29)</f>
        <v>230393</v>
      </c>
      <c r="G29" s="31">
        <f>3550+163100+35550</f>
        <v>202200</v>
      </c>
      <c r="H29" s="31">
        <f>9793+200+18200</f>
        <v>28193</v>
      </c>
      <c r="I29" s="31">
        <f>2+1</f>
        <v>3</v>
      </c>
      <c r="J29" s="31">
        <f>11800+200+5700+200+200</f>
        <v>18100</v>
      </c>
      <c r="K29" s="17"/>
    </row>
    <row r="30" spans="1:11" ht="21" customHeight="1">
      <c r="A30" s="48" t="s">
        <v>28</v>
      </c>
      <c r="B30" s="49"/>
      <c r="C30" s="32">
        <f>C13+C14</f>
        <v>2309</v>
      </c>
      <c r="D30" s="32">
        <f aca="true" t="shared" si="1" ref="D30:J30">D13+D14</f>
        <v>1339</v>
      </c>
      <c r="E30" s="32">
        <f t="shared" si="1"/>
        <v>970</v>
      </c>
      <c r="F30" s="32">
        <f t="shared" si="1"/>
        <v>53342637</v>
      </c>
      <c r="G30" s="32">
        <f t="shared" si="1"/>
        <v>28052896</v>
      </c>
      <c r="H30" s="32">
        <f t="shared" si="1"/>
        <v>25289741</v>
      </c>
      <c r="I30" s="32">
        <f t="shared" si="1"/>
        <v>590</v>
      </c>
      <c r="J30" s="32">
        <f t="shared" si="1"/>
        <v>12628862</v>
      </c>
      <c r="K30" s="40"/>
    </row>
    <row r="31" spans="9:11" ht="15.75">
      <c r="I31" s="62" t="s">
        <v>52</v>
      </c>
      <c r="J31" s="62"/>
      <c r="K31" s="62"/>
    </row>
    <row r="32" spans="2:11" ht="32.25" customHeight="1">
      <c r="B32" s="50" t="s">
        <v>48</v>
      </c>
      <c r="C32" s="51"/>
      <c r="I32" s="61" t="s">
        <v>53</v>
      </c>
      <c r="J32" s="61"/>
      <c r="K32" s="61"/>
    </row>
    <row r="33" spans="9:11" ht="15.75" customHeight="1">
      <c r="I33" s="20"/>
      <c r="J33" s="20"/>
      <c r="K33" s="20"/>
    </row>
    <row r="35" ht="15.75">
      <c r="K35" s="9"/>
    </row>
    <row r="36" ht="15.75">
      <c r="K36" s="9"/>
    </row>
    <row r="37" ht="15.75">
      <c r="K37" s="9"/>
    </row>
    <row r="38" spans="2:11" ht="15.75">
      <c r="B38" s="47" t="s">
        <v>49</v>
      </c>
      <c r="C38" s="47"/>
      <c r="I38" s="47" t="s">
        <v>54</v>
      </c>
      <c r="J38" s="47"/>
      <c r="K38" s="47"/>
    </row>
    <row r="39" ht="15.75">
      <c r="K39" s="9"/>
    </row>
    <row r="40" ht="15.75">
      <c r="K40" s="9"/>
    </row>
    <row r="41" ht="15.75">
      <c r="K41" s="9"/>
    </row>
  </sheetData>
  <sheetProtection/>
  <mergeCells count="25">
    <mergeCell ref="I38:K38"/>
    <mergeCell ref="A6:K6"/>
    <mergeCell ref="A7:K7"/>
    <mergeCell ref="K9:K11"/>
    <mergeCell ref="D10:E10"/>
    <mergeCell ref="G10:H10"/>
    <mergeCell ref="A9:A11"/>
    <mergeCell ref="B38:C38"/>
    <mergeCell ref="I10:I11"/>
    <mergeCell ref="J10:J11"/>
    <mergeCell ref="I9:J9"/>
    <mergeCell ref="A30:B30"/>
    <mergeCell ref="B32:C32"/>
    <mergeCell ref="I32:K32"/>
    <mergeCell ref="I31:K31"/>
    <mergeCell ref="B9:B11"/>
    <mergeCell ref="C9:H9"/>
    <mergeCell ref="C10:C11"/>
    <mergeCell ref="F10:F11"/>
    <mergeCell ref="A2:F2"/>
    <mergeCell ref="A1:F1"/>
    <mergeCell ref="H1:K1"/>
    <mergeCell ref="H2:K2"/>
    <mergeCell ref="A4:K4"/>
    <mergeCell ref="A5:K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User</cp:lastModifiedBy>
  <cp:lastPrinted>2017-08-11T02:18:41Z</cp:lastPrinted>
  <dcterms:created xsi:type="dcterms:W3CDTF">2015-08-05T11:27:55Z</dcterms:created>
  <dcterms:modified xsi:type="dcterms:W3CDTF">2017-08-11T02:18:43Z</dcterms:modified>
  <cp:category/>
  <cp:version/>
  <cp:contentType/>
  <cp:contentStatus/>
</cp:coreProperties>
</file>